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需招标项目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43A36A81F9146118B55D890589AEC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198120"/>
          <a:ext cx="5514975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6395D8234BE4250B9FEDD488A8B018C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4400" y="9786620"/>
          <a:ext cx="2190750" cy="15335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" name="ID_F7071212B4B449788A89AF575ED87DF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8740" y="3754120"/>
          <a:ext cx="3000375" cy="381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E50D38C9B0E4E62AEAC93C71AE6870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34400" y="5875020"/>
          <a:ext cx="3629025" cy="395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517366DCCE5416FA52B1C60BD07AB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43900" y="10744200"/>
          <a:ext cx="4762500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6E2E57A23F540ABA82A683E332CA139" descr="微信图片_20250325085715"/>
        <xdr:cNvPicPr>
          <a:picLocks noChangeAspect="1"/>
        </xdr:cNvPicPr>
      </xdr:nvPicPr>
      <xdr:blipFill>
        <a:blip r:embed="rId6"/>
        <a:srcRect l="29461" t="31723" r="16330" b="33333"/>
        <a:stretch>
          <a:fillRect/>
        </a:stretch>
      </xdr:blipFill>
      <xdr:spPr>
        <a:xfrm>
          <a:off x="8968740" y="6667500"/>
          <a:ext cx="2480310" cy="1285875"/>
        </a:xfrm>
        <a:prstGeom prst="rect">
          <a:avLst/>
        </a:prstGeom>
      </xdr:spPr>
    </xdr:pic>
  </etc:cellImage>
  <etc:cellImage>
    <xdr:pic>
      <xdr:nvPicPr>
        <xdr:cNvPr id="9" name="ID_C8AD96DF30DB4211BE85DFBE2B2B41B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58300" y="9182100"/>
          <a:ext cx="1179195" cy="10242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88CAF1B095694245A109D88B86E6256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63150" y="5848350"/>
          <a:ext cx="2657475" cy="4124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E3D1CD2304244949C2B4BD874374A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3380" y="7366000"/>
          <a:ext cx="12868275" cy="418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61FAA5776A94DB4B42DBED429B1B4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258300" y="571500"/>
          <a:ext cx="2924175" cy="2138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D723D6A82FE8442BB20BD3BD265B752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258300" y="1765300"/>
          <a:ext cx="2438400" cy="4323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C771E2CE13C34ECDA24A063E89C2C9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58300" y="2997200"/>
          <a:ext cx="3705860" cy="175704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6B10357B2DD140B098D409755F37B1D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258300" y="6921500"/>
          <a:ext cx="3790315" cy="3056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2EE1E23D3E24D388475779ECF9BB69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58300" y="18808700"/>
          <a:ext cx="399986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200270A16E1A4B419D8308B7146A0849" descr="未命名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258300" y="13423900"/>
          <a:ext cx="2414270" cy="2077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EA8E918817884561A525A2CAED4824E4" descr="C:\Users\3677yedan\AppData\Roaming\Tencent\Users\2242935349\QQ\WinTemp\RichOle\E5IBW5`IN@AG$9%ZFX50(XB.jpg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58300" y="15201900"/>
          <a:ext cx="3493770" cy="1839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FBBE829AE3D4E5982B672F2F9B9288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258300" y="17132300"/>
          <a:ext cx="410464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45A4D7D220B489A88AAB4A88CEE1EF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258300" y="19964400"/>
          <a:ext cx="5269230" cy="1548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A6D36D280675466FA76327D95486FAD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58300" y="16002000"/>
          <a:ext cx="7056120" cy="35356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<sst xmlns="http://schemas.openxmlformats.org/spreadsheetml/2006/main" count="61" uniqueCount="61">
  <si>
    <t>临床专业所需模型报价单</t>
  </si>
  <si>
    <t>序号</t>
  </si>
  <si>
    <t>产品名称</t>
  </si>
  <si>
    <t>需采购数量</t>
  </si>
  <si>
    <t>产品参数</t>
  </si>
  <si>
    <t>产品图片</t>
  </si>
  <si>
    <t>单价(元 )</t>
  </si>
  <si>
    <t>总价（元）</t>
  </si>
  <si>
    <t>质保期</t>
  </si>
  <si>
    <t>气管插管模拟人</t>
  </si>
  <si>
    <t>1.解剖结构精确，下颌和颈部关节可活动，可经口鼻进行气管插管操作与教学演示。
2.电子监测插管位置，正确插入气管，指示灯亮并有音乐提示；错误插入食管，指示灯亮并有报警音提示。
3.插入气管通气时双肺膨胀；插入食管通气时胃部膨胀。
4.操作不当造成牙齿受压，指示灯亮并有报警音提示。
5.可指示环甲膜穿刺部位。
7.瞳孔一侧正常，一侧散大，可进行瞳孔直径对比示教。</t>
  </si>
  <si>
    <t>胃管模拟人</t>
  </si>
  <si>
    <t>1.基础护理：包括洗脸，洗头，眼、耳清洗滴药。
2.上下固定的假牙，可进行口腔护理操作训练。
3.经口咽、鼻咽插入吸痰管，模拟吸痰操作。
4.具有鼻中隔，可练习鼻导管给氧，口面罩给氧等。
5.气管切开护理。
6.经口鼻插入鼻饲管或胃管，进行鼻饲喂养、给药，洗胃、胃肠减压操作训练。</t>
  </si>
  <si>
    <t>吸痰模拟人</t>
  </si>
  <si>
    <t>1.基础护理：包括洗脸，洗头，眼、耳清洗滴药。
2.上下固定的假牙，可进行口腔护理操作训练。
3.经口咽、鼻咽插入吸痰管，模拟吸痰操作。
4.具有鼻中隔，可练习鼻导管给氧，口面罩给氧等。
5.气管切开护理。
6.经口鼻插入鼻饲管或胃管，进行鼻饲喂养、给药，洗胃、胃肠减压操作训练。
7.具有吸痰路径，从鼻中隔下方延伸至气管。</t>
  </si>
  <si>
    <t>切开缝合模型</t>
  </si>
  <si>
    <t>产品简介：模拟真实皮肤结构模块，解剖层次清楚，可进行消毒、切开、缝合、打结等外科操作技能训练。
功能参数：
1. 采用乳胶发泡技术一次成型，可反复使用。
2. 可进行消毒、切开、缝合、打结训练。</t>
  </si>
  <si>
    <t>医用会阴缝合模型</t>
  </si>
  <si>
    <t xml:space="preserve">1.模型展示外阴正中切口、左侧切口、右侧切口。
2.可在模型切口上进行缝合练习。                                                                                                                                                  </t>
  </si>
  <si>
    <t>真菌皮肤模型</t>
  </si>
  <si>
    <t xml:space="preserve">1、本模型为贴片型模型，模拟真菌感染皮损，供医学生及临床医生练习皮肤真菌感染的采样镜检操作。模型贴片可贴敷于真人表皮或各类模拟人表面，方便使用；皮损表面模拟皮屑可根据需要自由加减。
2、皮损：贴片中心处可见斑片状红色皮损，边界清除，边缘不规则，中央区域消退，呈类环形。
3、皮屑：皮损表面附有白色膜状碎屑，模拟皮肤真菌感染形成的鳞屑，可用刀片刮下后制片。
4、可使用钝刀刮取皮损边缘处的皮屑，取适量皮屑置于载玻片上压片。                                                                                                               </t>
  </si>
  <si>
    <t>缝合硅胶模块</t>
  </si>
  <si>
    <t xml:space="preserve">1、模块采用高分子硅胶材料制成，环保无污染，柔软有弹性仿真度高。
2、可进行模拟切开、缝合、拆线等外科基本技能的练习。
▲3、模块配有专用底盘，整体可达到500g以上配重，完全满足缝合时提拉皮肤时的力度。
▲4、底盘安装有吸附滑功能，在光滑的载物表面依然能保持稳定，从而能保证正常操作。
</t>
  </si>
  <si>
    <t>缝皮模块底座</t>
  </si>
  <si>
    <t>缝皮模块底座；固定缝合模块使用。</t>
  </si>
  <si>
    <t>电动吸引器</t>
  </si>
  <si>
    <t xml:space="preserve">性能特点
1、采用无油润滑负压泵，负压上升快，无油雾污染，泵体无需
日常维护和保养;
2、设备后部的槽型翻板内可放置脚踏开关及电源线等;
3、设有溢流保护装置，可防止液体进入中间管道及负压泵内;
4、可根据临床需要无级调节负压值;
5、手动开关和脚踏开关并联连接，任意选用。
主要技术参数
极限负压值:≥0.09MPa(680mmHg)
负压调节范围:0.02MPa(150mmHg)~极限负压值
抽气速率:≥32L/min
贮液瓶:2500mL(玻璃)x2(出口产品可配置2L塑料PC瓶
及一次性吸液袋)
电源:~220V，50Hz
输入功率:150VA
</t>
  </si>
  <si>
    <t>小儿胸腔穿刺训练模型</t>
  </si>
  <si>
    <t>1.儿童体征，形象逼真，皮肤柔软有弹性，可练习小儿胸腔穿刺术。
2.体表标志明显，可以触及肋骨及肋间隙，便于穿刺操作定位。
3.在腋后线、肩胛下角线进行穿刺，穿刺针进入胸膜腔后有明显的落空感，穿刺成功后可抽出模拟胸腔积液，可反复进行操作。
4.儿童护理：四肢关节可左右弯曲、旋转、上下活动，可进行洗浴、穿换衣服、口腔护理、耳清洗滴药、冷热疗法、全身包扎练习等护理操作。
5.气道管理技术：逼真的口、鼻、舌、牙龈、咽、喉、食道、会厌、气管、气管环，可以练习经口气管插管，支持口对口、口对鼻、简易呼吸器对口等多种通气方式。
6.吸痰法：经口、鼻插入吸痰管练习，模拟吸痰。
7.氧气吸入法：有明显鼻中隔，可练习鼻导管给氧法。
8.胃管置入术：可进行鼻饲，经口插入胃管进行洗胃、胃肠减压操作。
9.肌内注射：包括双侧三角肌皮下肌肉注射、双侧股外侧肌，注射模块更换方便。</t>
  </si>
  <si>
    <t>牙周刮治模型</t>
  </si>
  <si>
    <t>软牙龈牙列整齐，配套日进头模使用，牙位有螺丝</t>
  </si>
  <si>
    <t>高仿日进牙模型</t>
  </si>
  <si>
    <t>要求高仿并能与日进头模设备配套</t>
  </si>
  <si>
    <t>眼科用手术显微镜</t>
  </si>
  <si>
    <r>
      <rPr>
        <sz val="12"/>
        <rFont val="宋体"/>
        <charset val="134"/>
      </rPr>
      <t xml:space="preserve">目镜倍率             12.5× 
物镜焦距             200 mm 
工作距离             190 mm 
主镜放大倍率         5.3×、8×、12× 
视场直径             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37 mm、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25 mm、</t>
    </r>
    <r>
      <rPr>
        <sz val="12"/>
        <rFont val="Wingdings 2"/>
        <charset val="134"/>
      </rPr>
      <t></t>
    </r>
    <r>
      <rPr>
        <sz val="12"/>
        <rFont val="宋体"/>
        <charset val="134"/>
      </rPr>
      <t>16.7 mm 
视度调节范围         ±6 D 
瞳距调节范围         50 mm～80 mm 
最高分辨率           100 线对/mm    
照明光源             12 V/100 W，冷反射医用卤钨灯泡 
照明类型             6°+0°冷光源同轴照明 
同轴照明物面照度     ≥30000 lx 
横臂伸展半径         870 mm 
垂直调节范围（地面至大物镜）   700 mm～1100 mm 
微调焦行程               30 mm 
电压                    AC 220V/110V±10%, 50Hz</t>
    </r>
    <r>
      <rPr>
        <sz val="12"/>
        <rFont val="Wingdings 2"/>
        <charset val="134"/>
      </rPr>
      <t></t>
    </r>
    <r>
      <rPr>
        <sz val="12"/>
        <rFont val="宋体"/>
        <charset val="134"/>
      </rPr>
      <t xml:space="preserve">/60Hz 
功率                    120VA 
保险丝                  AC250V T1.25A 、AC125V T2.5A 
电气安全标准            执行标准 GB9706.1-2007、I 类 
</t>
    </r>
  </si>
  <si>
    <t>眼科用裂隙灯</t>
  </si>
  <si>
    <t>一、技术参数
显微镜系统性能参数
显微镜类型   伽利略平行夹角式（内置黄色滤光片）
变倍方式     5 档转鼓变倍式
放大倍率     6.3×、10×、16×、25×、40×
目镜倍率     12.5×
目镜夹角     10º
瞳距调节范围 52mm—80mm 
屈光度调节   - 8D—＋8D
视场直径     36.2mm、 22.3mm、 14mm、 8.9mm、 5.7mm
照明系统性能参数
裂隙宽度     0-14mm 连续可调（在 14mm 时，裂隙呈圆形） 
裂隙长度     1-14mm 连续可调
光   源      LED
裂隙角度     0°-180°由垂直到水平方向连续可调
裂隙倾斜     5°、10°、15°、20°
滤 色 片     无色片、隔热片、减光片、无赤片、钴蓝片
光阑大小     14mm、10mm、5mm、3mm、2mm、 1mm、0.2mm
照   度      ≥150klx                                                                 
运动底座
前后移动     115mm
左右移动     110mm
上下移动     30mm
颚托支架
上下移动     80mm
电箱
输入电压     ～100-240V
输入频率     50/60Hz
额定电流     1.2A
输出电压     3V（LED） 固视灯 15V</t>
  </si>
  <si>
    <t>眼科用90D前置镜</t>
  </si>
  <si>
    <t>图像放大率：0.76x
激光点放大倍数：≥1.32x
静态视野：≤85°
动态视野：≤121°
工作距离：≥6mm
通光口径：≥21mm"</t>
  </si>
  <si>
    <t>咽喉异物模型</t>
  </si>
  <si>
    <t>1.解剖结构精确，下颌和颈部关节可活动，可经口鼻进行气管插管操作与教学演示。
2.插入气管通气时双肺膨胀；插入食管通气时胃部膨胀。
3.操作不当造成牙齿受压，指示灯亮并有报警音提示。
4.可指示环甲膜穿刺部位。
5.瞳孔一侧正常，一侧散大，可进行瞳孔直径对比示教。                                                                                                              6.咽喉部解剖位置准确，需要咽喉异物配合处理操作                                                                                                                              7.为保证产品质量，提供同系列产品检测报告</t>
  </si>
  <si>
    <t>三腔二囊管训练模型</t>
  </si>
  <si>
    <t>1.成人男性上半身，解剖结构精确，包括：鼻腔、口腔、牙、舌、悬雍垂、会厌、声带、气管、支气管、双肺、食管、胃、肝脏、小肠，手感真实，胃部采用高强度透明材料制成。
2.透明胸壁，可以直接观看到胸腔内逼真的脏器结构，可全程观察胃管进出胃腔的过程，胃管头端的位置，灌洗液在胃腔内的冲洗情况，可检验操作是否正确。
3.可经口或鼻置入胃管；进行鼻饲、洗胃术、止血、胃镜检查操作，操作正确时，可抽出模拟胃液，操作完成后，消化道内液体可排出体外。
4.可使用胃管洗胃法、电动吸引器洗胃法、洗胃机洗胃法等多种方法模拟洗胃操作训练。
5.可进行胃液采集法、十二指肠引流术实验室检查和胃肠减压术、三腔二囊管压迫止血等操作训练。
6.可经口或鼻进行吸痰法操作训练。
7.可进行口腔护理、鼻饲法、氧气吸入疗法。
★8.手动加压橡皮气球可模拟牙关紧闭。
★9.手动加压橡皮气球可模拟双侧颈动脉搏动生命体征。
★10.瞳孔液晶显示瞳孔正常、针尖和散大等不同状态。                                                                                                                                 11. 为保证产品质量，提供同系列产品检测报告</t>
  </si>
  <si>
    <t>高级心肺复苏训练模拟人（全身）</t>
  </si>
  <si>
    <t>一、成人心肺复苏模型人：执行标准：美国心脏学会(AHA)2020国际心肺复苏(CPR)＆心血管急救(ECC)指南标准。
1.解剖特征明显，手感真实，肤色统一，形态逼真，外形美观。
2.瞳孔一侧散大，一侧缩小，可进行瞳孔直径对比示教。
3.手捏皮球，模拟颈动脉搏动。
4.人工呼吸和胸外心脏按压，电子监测气道开放状态。
5.CPR训练：
5.1电子监测按压位置，按压位置错误，错误指示灯亮并报警。
5.2条形码显示按压深度，正确按压深度为5~6cm，按压过浅、正确、过深时，分别显示黄色，绿色、红色。
5.3条形码显示吹气量，正确吹气量为500/600ml-1000ml，吹气量过少、正常、过大时，条形码分别显示为黄色、绿色、红色。
5.4吹气过快或超大造成气体进胃时，胃部指示灯亮并报警。
5.5按压频率为100~120次/分，操作过程中有“嘀”的节拍音提示。
5.6按压与人工呼吸比为30∶2（单人或者双人）。
5.7操作模式：训练操作。
6.采用220V外接电源，或采用4节1号电池的直流电源，可适应野外无电源地方训练。
7.配有可更换脸皮及肺袋，操作方便。
8.可配合用户自备的模拟AED进行除颤训练。
9.模型配备急救动画教学视频进行理论知识教学；包含不少于6个心肺复苏相关的教学视频，内容涵盖婴儿心肺复苏、儿童心肺复苏、孕妇心肺复苏、成人心肺复苏等；需提供图例证明文件。
10.至少20个真人急救教学视频，内容涵盖心肺复苏、海姆立克、食物中毒、酒精中毒、煤气中毒、流鼻血、伤口包扎、烫伤、低血糖、骨折、哮喘、中暑、过敏、肌肉拉伤、闪腰、腿抽筋、异物入眼、低温症、癫痫、腹泻、异物入耳等；需提供图例证明文件。                                                                                                     11.为保证产品质量，提供同型号产品检测报告
二、根据教学需求本批20台以上心肺复苏需加配一套人体基础医学运行平台
软件内容：内含3D数字系统人体、3D熟数字局部人体、数字断层人体、3D人体标本等栏目。
★软件内容：内含3D数字系统人体、3D熟数字局部人体、数字断层人体、3D人体标本等栏目。
1、系统解剖
★1.1、系统解剖:包括男女整套全身3D数字虚拟模型。包括12个系统，分为骨骼系统，关节学系，肌学系统，呼吸系统，消化系统，泌尿生殖系统，动脉系统，静脉系统，感觉器，淋巴系统，神经系统，内分泌系统、皮肤系统。
1.2、系统解剖:基于真实人体数据逆向重建而来，采用标准人体解剖学姿势，紧贴教材要求，面向前，两眼平视正前方，足尖向前，双上肢下垂于躯干的两侧，掌心向前。
1.3、一键自动分离：可以以离散方式一键炸裂显示任意3D解剖结构，720度旋转，任意隐藏，极速还原。
1.4、一键返回：系统架构简洁明了触摸点击可返回主界面。
1.5、男女切换：系统包含全套男性及女性解剖数据，并可一键进行切换。
1.6、一键菜单隐藏：可快速清空桌面。
1.7、初始化：一键恢复初始设置。
1.8、列表隐藏：点击快速隐藏列表，清爽界面。
1.9、列表显示：点击快速显示列表，进行查看操作。
1.10、浮动文字：可添加浮动的文字。
1.11、浮动图片：可添加浮动的图片。
2、局部解剖
2.1、局部解剖模块:按照头部、颈部、胸部、腹部、盆部、脊柱、上肢、下肢分类，包含男女全套数字虚拟模型，按照人体12大系统进行分类展示。
2.2、虚实对比：选择对应的局部解剖模型可进一步点击查看相对应的虚拟标本，贴近一线教学和临床需求。
2.3、高亮显示：触摸点击解剖结构立即以高亮显示当前结构。
2.4、自定义编辑功能：可以对某个结构进行自定义添加文字，自定义添加图片。
★2.5虚拟解剖与真实标本相互关联，虚实对比方便教学。
3、虚拟标本
3.1、虚拟标本:系统分类分为运动系统、消化系统、呼吸系统、心血管系统、感觉器、神经系统、内分泌系统、泌尿生殖系统。
3.2、标签1：详细标注标本的列表信息，简洁明了方便查看。
3.3、标签2：三维自动跳转每一个解剖结构位置，方便教学
3.4、标签3：采用3d标签显示所有解剖结构及内容。
★3.5、真实数字标本：内含大量的人体九大系统局部解剖3D数字虚拟标本，可在系统上可以720度的进行任意角度观看学习，进行放大缩小；点击结构可以显示其中英文名称，可以自动语音介绍选中的结构信息。
3.6、骨性标志：可详细观看虚拟标本标志点。
3.7、全屏：可一键全屏进行操作。
3.8、界面清爽模式，一键隐藏所有按钮，只显示3D解剖模型。
★3.9可直接在内置数字标本进行考核训练。
★3.10无需服务器的本地化部署，支持WINDOW 10系统下运行，不少于3.5G的本地数字资源。
11.不少于3.5G的本地数字资源。</t>
  </si>
  <si>
    <t>阴道后穹窿穿刺模型</t>
  </si>
  <si>
    <t>1.由外皮、固定腹腔脏器、子宫、子宫直肠凹血囊、阴道、直肠水囊、支架组成,解剖位置准确，皮肤柔软有弹性，手感逼真，病变组织真实。
2.支架用于托起整个模型，保持模型臀部抬高，便于操作。
3.在子宫颈阴道粘膜交界下方1cm处的后穹窿正中、与宫颈管平行方向刺入（用7号穿刺针），将有淡红色液体抽出，表示穿刺正确。
4.操作者未按操作常规穿刺，如刺入直肠，将抽出黄色液体，表示操作失败。
5.作者未按操作常规进针，盲目地向两侧刺入，伤及周围器官表示穿刺术失败。
6.子宫直肠陷凹血囊，直肠水囊是一个囊性结构，其上连接了两根引流管，用于往内注入液体。
7.后穹窿穿刺模块共3块，模型内模块已经注入模拟血液，另外备用2块模块为空的，需要注入液体，可更换使用。</t>
  </si>
  <si>
    <t>高级儿童心肺复苏模拟人</t>
  </si>
  <si>
    <t>执行标准：美国心脏学会(AHA)2015国际心肺复苏(CPR)＆心血管急救(ECC)指南标准。
1.根据8岁儿童的解剖特征和生理特点设计，包括模拟人和电子显示屏，可进行儿童心肺复苏训练。
2.手捏皮球，模拟颈动脉搏动。
3.人工呼吸和胸外心脏按压，模拟标准气道开放。
4.CPR训练：
4.1电子监测按压位置，按压位置错误，错误指示灯亮并报警。
4.2指示灯显示按压深度，正确按压深度为儿童胸部前后径的1/3，约5cm，按压过浅、正确、过深时，分别显示黄色，绿色、红色。
4.3指示灯显示吹气量，正确吹气量为150ml~200ml，吹气量过少、正常、过大时，条形码分别显示为黄色、绿色、红色。
4.4吹气过快或超大造成气体进胃时，指示灯亮并报警。
4.5按压频率为100~120次/分，操作过程中有节拍音提示。
4.6按压与人工呼吸比为30：2/单人或者15：2/双人。
4.7操作模式：训练操作。
5.采用220V外接电源，或采用4节1号电池的直流电源，可适应野外无电源地方训练。
6.配有可更换脸皮及肺袋，操作方便。
7.可配合用户自备的模拟AED进行除颤训练。</t>
  </si>
  <si>
    <t>全身四肢骨折固定（加创伤模块）</t>
  </si>
  <si>
    <t>1.模拟身体头部、四肢闭合性骨折创伤。使学生了解熟悉骨折的症状体征如畸形、骨擦音和异常运动等，并进行诊断和治疗。训练创伤部位的清洗、消毒、包扎、复位、骨折固定方法和搬运等实践操作。
2.包括上肢前臂桡骨、尺骨闭合性骨折、下肢胫骨与腓骨闭合性骨折创伤和大腿复合式创伤。可触及骨折断端，成角畸形，骨摩擦感。
3.开放性颌骨创伤模块，可进行颌骨创面处理。
4.可配套使用临床上所有的骨折支具，广泛应用于各种急救教学及实践训练。                                                                                                    5.高级创伤评估模块主要包括：
1.面部烧伤ⅠⅡⅢ度
2.前额撕裂伤口
3.颌前创伤口
4.锁骨开放性骨折与胸膛挫伤
5.腹部创伤伴有小肠突露
6.右上臂肱骨开放性骨折
7.右手开放性骨折、软组织撕裂伤口、骨组织暴露
8.右手掌枪弹伤口
9.右大腿股骨开放性骨折
10.右大腿复合形股骨骨折
11.右大腿金属异物刺伤
12.右小腿胫骨开放性骨折
13.右足开放性骨折右小指截断创伤
14.左前臂烧伤ⅠⅡⅢ度
15.左大腿截断创伤
16.左小腿胫骨闭合性骨折以及踝关节和足挫伤</t>
  </si>
  <si>
    <t>静脉穿刺手臂</t>
  </si>
  <si>
    <t xml:space="preserve">1.手臂上分布的多条主要静脉血管系统，如头静脉、贵要静脉，可进行静脉的注射、输液（血）、抽血等穿刺功能训练。
2.可进行三角肌部位的肌肉注射。
3.上肢可旋转180度，可模仿真人手臂能转动，便于穿刺练习。
4.进针有明显的落空感，正确穿刺有回血产生。
5.静脉血管和皮肤的同一穿刺部位可以经受几百次反复穿刺且不渗漏。
6.静脉血管和皮肤都可更换，简单方便，经济实用。
7.皮肤外表按真人模特翻制而成，具有操作手感真实、逼真，外观肤色形态美观、经久耐用、消毒清洗不变形、拆装方便等特点。                                                         8、智慧教学功能
8.1手机靠近设备即可自动感应，即可进入静脉穿刺智慧教学助手功能，大大提升学习的效率和便捷性。
8.2 可进行多功能静脉穿刺输液手臂模型的使用学习。
8.3 可进行理论知识考核，系统能够自动生成报告。
</t>
  </si>
  <si>
    <t>动脉穿刺手臂</t>
  </si>
  <si>
    <t>1.手臂上分布有桡动脉和尺动脉，可进行动脉穿刺抽血等功能训练。
2.可用气囊打气模拟真实的动脉压及动脉搏动。
3.进针有明显的落空感，正确穿刺有明显的动脉喷射。
4.可进行三角肌部位的肌肉注射。
5.上肢可旋转180度，可模仿真人手臂能转动，便于穿刺练习。
6.皮肤和动脉血管可更换，简单方便，经济实用。
7.皮肤外表按真人模特翻制而成，具有操作手感真实、逼真，外观肤色形态美观、经久耐用、消毒清洗不变形、拆装方便等特点。</t>
  </si>
  <si>
    <t>高级全功能护理训练模拟人(男性)</t>
  </si>
  <si>
    <t>1.四肢关节可左右弯曲，旋转，上下活动，头颈部和下颌关节可活动，可练习穿换衣服，洗脸，洗头，眼、耳清洗滴药、冷热疗法，包扎、换药等护理操作。
2.上下固定的假牙，可进行口腔护理操作训练。
3.可经口气管插管，支持口对口、简易呼吸器对口等多种通气方式；听诊检测插管位置。
★4.颈部有气管切开伤口，可放入气管套管，进行气管切开护理。
5.经口咽、鼻咽插入吸痰管，模拟吸痰操作。
6.具有鼻中隔，可练习鼻导管给氧，口面罩给氧等。
7.经口鼻插入鼻饲管或胃管，进行鼻饲喂养、给药，洗胃、胃肠减压操作训练，支持腹部听诊检测插管位置，插管成功后可抽吸出胃液。
8.可进行手臂静脉穿刺、注射、输液（血）训练，静脉仿真度高，手感真实，穿刺正确有明显的落空感，可进行反复多次训练。
9.可进行双侧三角肌肌肉和皮下注射、双侧股外侧肌和臀部肌肉注射，能够直接注入模拟药液，可反复多次训练，更换方便。
10.可进行胸腔穿刺和腰椎穿刺训练。
11.可进行男性导尿、留置尿管和膀胱冲洗操作训练，导尿成功后可导出模拟尿液。
12.模拟人可摆放不同的体位，实现大量不保留灌肠、小量不保留灌肠、清洁灌肠和保留灌肠等多种灌肠训练。
13.可进行回肠造瘘口和结肠造瘘口引流术护理。
14.胸腔皮肤可打开，可观察到支气管、肺、胃等胸腔重要器官解剖结构。
15.可与创伤模块更换，模拟身体四肢创伤、开放性骨折、断裂处理、皮肤烧伤，进行创伤部位的清洗、消毒、止血、包扎、固定、搬运等操作训练。
16.包括以下 8种创伤伤口：
16.1大腿外伤切开缝合伤口护理
16.2大腿皮肤裂伤护理
16.3大腿感染性溃疡护理
16.4足坏疽，第1、2、3足趾和足跟压疮（褥疮）护理
16.5小腿截肢残端伤口护理
16.6上臂截肢伤口护理
16.7胸壁切开缝合伤口护理
16.8腹壁切开缝合伤口护理                                                                                                                                                17.护理技能评分
17.1至少可以进行以下护理技能评分：口腔护理、气管插管、吸痰、洗胃、静脉输液、胸腔穿刺、腰椎穿刺、灌肠、导尿。
17.2具有手机端，不限手机系统，自动更新同步评分表库。
17.3可进行手机端技能考核，自定义评分间隔，系统能够自动统计成绩，具有岗位胜任力数据分析、考核过程回顾；需现场演示或提供视频演示证明该项功能。
17.4具有考核记录，可以显示设定时间段内考核记录，可以根据日期或分数进行排序。
17.5具有岗位胜任力数据分析，通过可视化数据分析，只管查看岗位胜任力。
17.6具有正式的ICP备案号。</t>
  </si>
  <si>
    <t>脊柱搬运板</t>
  </si>
  <si>
    <t>技术特点：
采用高强度工程塑料制成，
持久耐用，不易老化，能安全转移伤病员，
是一种可配备给医疗部门的急救转移装备，可以进行X光透视。
产品尺寸（长*宽*高）：186×45×5.5cm
包装尺寸（1台/箱）：188×47×8cm
净重.：7.4kg
毛重.：9kg
承重：≤159kg</t>
  </si>
  <si>
    <t>报价合计：                             供应商：</t>
  </si>
  <si>
    <t>备注：1.以上设备质保期三年。2.报价含税全费用价格，已包含但不限于税金、管理费、人工费、运输费、利润、风险费等完成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</si>
</sst>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jpe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9" Type="http://schemas.openxmlformats.org/officeDocument/2006/relationships/image" Target="media/image21.png"/><Relationship Id="rId18" Type="http://schemas.openxmlformats.org/officeDocument/2006/relationships/image" Target="media/image20.png"/><Relationship Id="rId17" Type="http://schemas.openxmlformats.org/officeDocument/2006/relationships/image" Target="media/image19.png"/><Relationship Id="rId16" Type="http://schemas.openxmlformats.org/officeDocument/2006/relationships/image" Target="media/image18.jpeg"/><Relationship Id="rId15" Type="http://schemas.openxmlformats.org/officeDocument/2006/relationships/image" Target="media/image17.jpeg"/><Relationship Id="rId14" Type="http://schemas.openxmlformats.org/officeDocument/2006/relationships/image" Target="media/image16.png"/><Relationship Id="rId13" Type="http://schemas.openxmlformats.org/officeDocument/2006/relationships/image" Target="media/image15.png"/><Relationship Id="rId12" Type="http://schemas.openxmlformats.org/officeDocument/2006/relationships/image" Target="media/image14.png"/><Relationship Id="rId11" Type="http://schemas.openxmlformats.org/officeDocument/2006/relationships/image" Target="media/image13.pn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285750</xdr:colOff>
      <xdr:row>12</xdr:row>
      <xdr:rowOff>9525</xdr:rowOff>
    </xdr:from>
    <xdr:to>
      <xdr:col>4</xdr:col>
      <xdr:colOff>1223645</xdr:colOff>
      <xdr:row>12</xdr:row>
      <xdr:rowOff>974725</xdr:rowOff>
    </xdr:to>
    <xdr:pic>
      <xdr:nvPicPr>
        <xdr:cNvPr id="2" name="图片 1" descr="牙周刮治模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5425" y="25511125"/>
          <a:ext cx="937895" cy="965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13</xdr:row>
      <xdr:rowOff>28575</xdr:rowOff>
    </xdr:from>
    <xdr:to>
      <xdr:col>4</xdr:col>
      <xdr:colOff>1280160</xdr:colOff>
      <xdr:row>13</xdr:row>
      <xdr:rowOff>890270</xdr:rowOff>
    </xdr:to>
    <xdr:pic>
      <xdr:nvPicPr>
        <xdr:cNvPr id="3" name="图片 2" descr="高仿日进牙模型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93500" y="26558875"/>
          <a:ext cx="1156335" cy="86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3" workbookViewId="0">
      <selection activeCell="D4" sqref="D4"/>
    </sheetView>
  </sheetViews>
  <sheetFormatPr defaultColWidth="9" defaultRowHeight="60" customHeight="1" outlineLevelCol="7"/>
  <cols>
    <col min="1" max="1" width="7.775" style="1" customWidth="1"/>
    <col min="2" max="2" width="17.5583333333333" style="2" customWidth="1"/>
    <col min="3" max="3" width="12.75" style="1" customWidth="1"/>
    <col min="4" max="4" width="111.125" style="3" customWidth="1"/>
    <col min="5" max="5" width="21.5583333333333" customWidth="1"/>
    <col min="6" max="6" width="12" customWidth="1"/>
    <col min="7" max="7" width="13.25" customWidth="1"/>
  </cols>
  <sheetData>
    <row r="1" customHeight="1" spans="1:8">
      <c r="A1" s="4" t="s">
        <v>0</v>
      </c>
      <c r="B1" s="5"/>
      <c r="C1" s="6"/>
      <c r="D1" s="7"/>
      <c r="E1" s="6"/>
      <c r="F1" s="6"/>
      <c r="G1" s="8"/>
    </row>
    <row r="2" customHeight="1" spans="1:8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10" customHeight="1" spans="1:8">
      <c r="A3" s="12">
        <v>1</v>
      </c>
      <c r="B3" s="13" t="s">
        <v>9</v>
      </c>
      <c r="C3" s="12">
        <v>5</v>
      </c>
      <c r="D3" s="14" t="s">
        <v>10</v>
      </c>
      <c r="E3" s="12" t="str">
        <f>_xlfn.DISPIMG("ID_343A36A81F9146118B55D890589AEC78",1)</f>
        <v>=DISPIMG("ID_343A36A81F9146118B55D890589AEC78",1)</v>
      </c>
      <c r="F3" s="15"/>
      <c r="G3" s="15"/>
      <c r="H3" s="16"/>
    </row>
    <row r="4" ht="186" customHeight="1" spans="1:8">
      <c r="A4" s="12">
        <v>2</v>
      </c>
      <c r="B4" s="13" t="s">
        <v>11</v>
      </c>
      <c r="C4" s="12">
        <v>20</v>
      </c>
      <c r="D4" s="14" t="s">
        <v>12</v>
      </c>
      <c r="E4" s="12" t="str">
        <f>_xlfn.DISPIMG("ID_F7071212B4B449788A89AF575ED87DFC",1)</f>
        <v>=DISPIMG("ID_F7071212B4B449788A89AF575ED87DFC",1)</v>
      </c>
      <c r="F4" s="15"/>
      <c r="G4" s="15"/>
      <c r="H4" s="17"/>
    </row>
    <row r="5" ht="175" customHeight="1" spans="1:8">
      <c r="A5" s="12">
        <v>3</v>
      </c>
      <c r="B5" s="13" t="s">
        <v>13</v>
      </c>
      <c r="C5" s="12">
        <v>14</v>
      </c>
      <c r="D5" s="14" t="s">
        <v>14</v>
      </c>
      <c r="E5" s="12" t="str">
        <f>_xlfn.DISPIMG("ID_F7071212B4B449788A89AF575ED87DFC",1)</f>
        <v>=DISPIMG("ID_F7071212B4B449788A89AF575ED87DFC",1)</v>
      </c>
      <c r="F5" s="15"/>
      <c r="G5" s="15"/>
      <c r="H5" s="17"/>
    </row>
    <row r="6" ht="129" customHeight="1" spans="1:8">
      <c r="A6" s="12">
        <v>4</v>
      </c>
      <c r="B6" s="13" t="s">
        <v>15</v>
      </c>
      <c r="C6" s="12">
        <v>300</v>
      </c>
      <c r="D6" s="14" t="s">
        <v>16</v>
      </c>
      <c r="E6" s="12" t="str">
        <f>_xlfn.DISPIMG("ID_EE50D38C9B0E4E62AEAC93C71AE68709",1)</f>
        <v>=DISPIMG("ID_EE50D38C9B0E4E62AEAC93C71AE68709",1)</v>
      </c>
      <c r="F6" s="15"/>
      <c r="G6" s="15"/>
      <c r="H6" s="17"/>
    </row>
    <row r="7" ht="120" customHeight="1" spans="1:8">
      <c r="A7" s="12">
        <v>5</v>
      </c>
      <c r="B7" s="13" t="s">
        <v>17</v>
      </c>
      <c r="C7" s="12">
        <v>40</v>
      </c>
      <c r="D7" s="14" t="s">
        <v>18</v>
      </c>
      <c r="E7" s="12" t="str">
        <f>_xlfn.DISPIMG("ID_B6E2E57A23F540ABA82A683E332CA139",1)</f>
        <v>=DISPIMG("ID_B6E2E57A23F540ABA82A683E332CA139",1)</v>
      </c>
      <c r="F7" s="15"/>
      <c r="G7" s="15"/>
      <c r="H7" s="17"/>
    </row>
    <row r="8" ht="225" customHeight="1" spans="1:8">
      <c r="A8" s="12">
        <v>6</v>
      </c>
      <c r="B8" s="13" t="s">
        <v>19</v>
      </c>
      <c r="C8" s="12">
        <v>20</v>
      </c>
      <c r="D8" s="14" t="s">
        <v>20</v>
      </c>
      <c r="E8" s="18" t="str">
        <f>_xlfn.DISPIMG("ID_C8AD96DF30DB4211BE85DFBE2B2B41BA",1)</f>
        <v>=DISPIMG("ID_C8AD96DF30DB4211BE85DFBE2B2B41BA",1)</v>
      </c>
      <c r="F8" s="15"/>
      <c r="G8" s="15"/>
      <c r="H8" s="17"/>
    </row>
    <row r="9" ht="174" customHeight="1" spans="1:8">
      <c r="A9" s="12">
        <v>7</v>
      </c>
      <c r="B9" s="13" t="s">
        <v>21</v>
      </c>
      <c r="C9" s="12">
        <v>50</v>
      </c>
      <c r="D9" s="14" t="s">
        <v>22</v>
      </c>
      <c r="E9" s="12" t="str">
        <f>_xlfn.DISPIMG("ID_06395D8234BE4250B9FEDD488A8B018C",1)</f>
        <v>=DISPIMG("ID_06395D8234BE4250B9FEDD488A8B018C",1)</v>
      </c>
      <c r="F9" s="15"/>
      <c r="G9" s="15"/>
      <c r="H9" s="17"/>
    </row>
    <row r="10" customHeight="1" spans="1:8">
      <c r="A10" s="12">
        <v>8</v>
      </c>
      <c r="B10" s="13" t="s">
        <v>23</v>
      </c>
      <c r="C10" s="12">
        <v>30</v>
      </c>
      <c r="D10" s="19" t="s">
        <v>24</v>
      </c>
      <c r="E10" s="12" t="str">
        <f>_xlfn.DISPIMG("ID_3517366DCCE5416FA52B1C60BD07AB29",1)</f>
        <v>=DISPIMG("ID_3517366DCCE5416FA52B1C60BD07AB29",1)</v>
      </c>
      <c r="F10" s="15"/>
      <c r="G10" s="15"/>
      <c r="H10" s="17"/>
    </row>
    <row r="11" ht="297" customHeight="1" spans="1:8">
      <c r="A11" s="12">
        <v>9</v>
      </c>
      <c r="B11" s="13" t="s">
        <v>25</v>
      </c>
      <c r="C11" s="12">
        <v>4</v>
      </c>
      <c r="D11" s="14" t="s">
        <v>26</v>
      </c>
      <c r="E11" s="20" t="str">
        <f>_xlfn.DISPIMG("ID_88CAF1B095694245A109D88B86E62566",1)</f>
        <v>=DISPIMG("ID_88CAF1B095694245A109D88B86E62566",1)</v>
      </c>
      <c r="F11" s="15"/>
      <c r="G11" s="15"/>
      <c r="H11" s="17"/>
    </row>
    <row r="12" ht="312" customHeight="1" spans="1:8">
      <c r="A12" s="12">
        <v>10</v>
      </c>
      <c r="B12" s="21" t="s">
        <v>27</v>
      </c>
      <c r="C12" s="22">
        <v>10</v>
      </c>
      <c r="D12" s="23" t="s">
        <v>28</v>
      </c>
      <c r="E12" s="22" t="str">
        <f>_xlfn.DISPIMG("ID_7E3D1CD2304244949C2B4BD874374AFF",1)</f>
        <v>=DISPIMG("ID_7E3D1CD2304244949C2B4BD874374AFF",1)</v>
      </c>
      <c r="F12" s="15"/>
      <c r="G12" s="15"/>
      <c r="H12" s="17"/>
    </row>
    <row r="13" ht="81" customHeight="1" spans="1:8">
      <c r="A13" s="12">
        <v>11</v>
      </c>
      <c r="B13" s="21" t="s">
        <v>29</v>
      </c>
      <c r="C13" s="21">
        <v>60</v>
      </c>
      <c r="D13" s="24" t="s">
        <v>30</v>
      </c>
      <c r="E13" s="22"/>
      <c r="F13" s="15"/>
      <c r="G13" s="15"/>
      <c r="H13" s="17"/>
    </row>
    <row r="14" ht="72" customHeight="1" spans="1:8">
      <c r="A14" s="12">
        <v>12</v>
      </c>
      <c r="B14" s="21" t="s">
        <v>31</v>
      </c>
      <c r="C14" s="21">
        <v>50</v>
      </c>
      <c r="D14" s="24" t="s">
        <v>32</v>
      </c>
      <c r="E14" s="22"/>
      <c r="F14" s="15"/>
      <c r="G14" s="15"/>
      <c r="H14" s="17"/>
    </row>
    <row r="15" ht="390" customHeight="1" spans="1:8">
      <c r="A15" s="12">
        <v>13</v>
      </c>
      <c r="B15" s="21" t="s">
        <v>33</v>
      </c>
      <c r="C15" s="21">
        <v>1</v>
      </c>
      <c r="D15" s="25" t="s">
        <v>34</v>
      </c>
      <c r="E15" s="21"/>
      <c r="F15" s="15"/>
      <c r="G15" s="15"/>
      <c r="H15" s="17"/>
    </row>
    <row r="16" ht="409" customHeight="1" spans="1:8">
      <c r="A16" s="12">
        <v>14</v>
      </c>
      <c r="B16" s="21" t="s">
        <v>35</v>
      </c>
      <c r="C16" s="21">
        <v>1</v>
      </c>
      <c r="D16" s="26" t="s">
        <v>36</v>
      </c>
      <c r="E16" s="15"/>
      <c r="F16" s="15"/>
      <c r="G16" s="15"/>
      <c r="H16" s="17"/>
    </row>
    <row r="17" ht="105" customHeight="1" spans="1:8">
      <c r="A17" s="12">
        <v>15</v>
      </c>
      <c r="B17" s="21" t="s">
        <v>37</v>
      </c>
      <c r="C17" s="21">
        <v>1</v>
      </c>
      <c r="D17" s="23" t="s">
        <v>38</v>
      </c>
      <c r="E17" s="15"/>
      <c r="F17" s="15"/>
      <c r="G17" s="15"/>
      <c r="H17" s="17"/>
    </row>
    <row r="18" ht="186" customHeight="1" spans="1:8">
      <c r="A18" s="22">
        <v>16</v>
      </c>
      <c r="B18" s="21" t="s">
        <v>39</v>
      </c>
      <c r="C18" s="27">
        <v>2</v>
      </c>
      <c r="D18" s="23" t="s">
        <v>40</v>
      </c>
      <c r="E18" s="27" t="str">
        <f>_xlfn.DISPIMG("ID_A61FAA5776A94DB4B42DBED429B1B450",1)</f>
        <v>=DISPIMG("ID_A61FAA5776A94DB4B42DBED429B1B450",1)</v>
      </c>
      <c r="F18" s="28"/>
      <c r="G18" s="15"/>
      <c r="H18" s="17"/>
    </row>
    <row r="19" ht="360" customHeight="1" spans="1:8">
      <c r="A19" s="12">
        <v>17</v>
      </c>
      <c r="B19" s="21" t="s">
        <v>41</v>
      </c>
      <c r="C19" s="27">
        <v>2</v>
      </c>
      <c r="D19" s="23" t="s">
        <v>42</v>
      </c>
      <c r="E19" s="27" t="str">
        <f>_xlfn.DISPIMG("ID_D723D6A82FE8442BB20BD3BD265B7526",1)</f>
        <v>=DISPIMG("ID_D723D6A82FE8442BB20BD3BD265B7526",1)</v>
      </c>
      <c r="F19" s="28"/>
      <c r="G19" s="15"/>
      <c r="H19" s="17"/>
    </row>
    <row r="20" ht="409" customHeight="1" spans="1:8">
      <c r="A20" s="22">
        <v>18</v>
      </c>
      <c r="B20" s="21" t="s">
        <v>43</v>
      </c>
      <c r="C20" s="27">
        <v>20</v>
      </c>
      <c r="D20" s="29" t="s">
        <v>44</v>
      </c>
      <c r="E20" s="27" t="str">
        <f>_xlfn.DISPIMG("ID_C771E2CE13C34ECDA24A063E89C2C937",1)</f>
        <v>=DISPIMG("ID_C771E2CE13C34ECDA24A063E89C2C937",1)</v>
      </c>
      <c r="F20" s="28"/>
      <c r="G20" s="15"/>
      <c r="H20" s="17"/>
    </row>
    <row r="21" ht="293" customHeight="1" spans="1:8">
      <c r="A21" s="12">
        <v>19</v>
      </c>
      <c r="B21" s="21" t="s">
        <v>45</v>
      </c>
      <c r="C21" s="27">
        <v>5</v>
      </c>
      <c r="D21" s="23" t="s">
        <v>46</v>
      </c>
      <c r="E21" s="27" t="str">
        <f>_xlfn.DISPIMG("ID_6B10357B2DD140B098D409755F37B1D4",1)</f>
        <v>=DISPIMG("ID_6B10357B2DD140B098D409755F37B1D4",1)</v>
      </c>
      <c r="F21" s="28"/>
      <c r="G21" s="15"/>
      <c r="H21" s="17"/>
    </row>
    <row r="22" ht="367" customHeight="1" spans="1:8">
      <c r="A22" s="22">
        <v>20</v>
      </c>
      <c r="B22" s="21" t="s">
        <v>47</v>
      </c>
      <c r="C22" s="27">
        <v>2</v>
      </c>
      <c r="D22" s="23" t="s">
        <v>48</v>
      </c>
      <c r="E22" s="27" t="str">
        <f>_xlfn.DISPIMG("ID_200270A16E1A4B419D8308B7146A0849",1)</f>
        <v>=DISPIMG("ID_200270A16E1A4B419D8308B7146A0849",1)</v>
      </c>
      <c r="F22" s="28"/>
      <c r="G22" s="15"/>
      <c r="H22" s="17"/>
    </row>
    <row r="23" ht="408" customHeight="1" spans="1:8">
      <c r="A23" s="12">
        <v>21</v>
      </c>
      <c r="B23" s="21" t="s">
        <v>49</v>
      </c>
      <c r="C23" s="27">
        <v>8</v>
      </c>
      <c r="D23" s="23" t="s">
        <v>50</v>
      </c>
      <c r="E23" s="27" t="str">
        <f>_xlfn.DISPIMG("ID_EA8E918817884561A525A2CAED4824E4",1)</f>
        <v>=DISPIMG("ID_EA8E918817884561A525A2CAED4824E4",1)</v>
      </c>
      <c r="F23" s="28"/>
      <c r="G23" s="15"/>
      <c r="H23" s="17"/>
    </row>
    <row r="24" ht="310" customHeight="1" spans="1:8">
      <c r="A24" s="22">
        <v>22</v>
      </c>
      <c r="B24" s="21" t="s">
        <v>51</v>
      </c>
      <c r="C24" s="27">
        <v>8</v>
      </c>
      <c r="D24" s="23" t="s">
        <v>52</v>
      </c>
      <c r="E24" s="27" t="str">
        <f>_xlfn.DISPIMG("ID_F2EE1E23D3E24D388475779ECF9BB69F",1)</f>
        <v>=DISPIMG("ID_F2EE1E23D3E24D388475779ECF9BB69F",1)</v>
      </c>
      <c r="F24" s="28"/>
      <c r="G24" s="15"/>
      <c r="H24" s="17"/>
    </row>
    <row r="25" ht="252" customHeight="1" spans="1:8">
      <c r="A25" s="12">
        <v>23</v>
      </c>
      <c r="B25" s="21" t="s">
        <v>53</v>
      </c>
      <c r="C25" s="27">
        <v>8</v>
      </c>
      <c r="D25" s="23" t="s">
        <v>54</v>
      </c>
      <c r="E25" s="27" t="str">
        <f>_xlfn.DISPIMG("ID_DFBBE829AE3D4E5982B672F2F9B92881",1)</f>
        <v>=DISPIMG("ID_DFBBE829AE3D4E5982B672F2F9B92881",1)</v>
      </c>
      <c r="F25" s="28"/>
      <c r="G25" s="15"/>
      <c r="H25" s="17"/>
    </row>
    <row r="26" ht="409" customHeight="1" spans="1:8">
      <c r="A26" s="22">
        <v>24</v>
      </c>
      <c r="B26" s="21" t="s">
        <v>55</v>
      </c>
      <c r="C26" s="27">
        <v>17</v>
      </c>
      <c r="D26" s="23" t="s">
        <v>56</v>
      </c>
      <c r="E26" s="27" t="str">
        <f>_xlfn.DISPIMG("ID_745A4D7D220B489A88AAB4A88CEE1EF0",1)</f>
        <v>=DISPIMG("ID_745A4D7D220B489A88AAB4A88CEE1EF0",1)</v>
      </c>
      <c r="F26" s="28"/>
      <c r="G26" s="15"/>
      <c r="H26" s="17"/>
    </row>
    <row r="27" ht="216" customHeight="1" spans="1:8">
      <c r="A27" s="12">
        <v>25</v>
      </c>
      <c r="B27" s="21" t="s">
        <v>57</v>
      </c>
      <c r="C27" s="27">
        <v>8</v>
      </c>
      <c r="D27" s="23" t="s">
        <v>58</v>
      </c>
      <c r="E27" s="27" t="str">
        <f>_xlfn.DISPIMG("ID_A6D36D280675466FA76327D95486FAD1",1)</f>
        <v>=DISPIMG("ID_A6D36D280675466FA76327D95486FAD1",1)</v>
      </c>
      <c r="F27" s="28"/>
      <c r="G27" s="15"/>
      <c r="H27" s="17"/>
    </row>
    <row r="28" ht="40" customHeight="1" spans="1:8">
      <c r="A28" s="3" t="s">
        <v>59</v>
      </c>
      <c r="B28" s="3"/>
      <c r="C28" s="3"/>
      <c r="E28" s="3"/>
      <c r="F28" s="3"/>
      <c r="G28" s="3"/>
    </row>
    <row r="29" ht="45" customHeight="1" spans="1:8">
      <c r="A29" s="3" t="s">
        <v>60</v>
      </c>
      <c r="B29" s="3"/>
      <c r="C29" s="3"/>
      <c r="E29" s="3"/>
      <c r="F29" s="3"/>
      <c r="G29" s="3"/>
    </row>
  </sheetData>
  <mergeCells count="3">
    <mergeCell ref="A1:G1"/>
    <mergeCell ref="A28:G28"/>
    <mergeCell ref="A29:G29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需招标项目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chenyikun</dc:creator>
  <cp:lastModifiedBy>贝影</cp:lastModifiedBy>
  <dcterms:created xsi:type="dcterms:W3CDTF">2023-05-12T11:15:00Z</dcterms:created>
  <dcterms:modified xsi:type="dcterms:W3CDTF">2026-04-30T08:39:12Z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846637D281EB4D4F89CFE682611F9047_13</vt:lpwstr>
  </property>
  <property fmtid="{D5CDD505-2E9C-101B-9397-08002B2CF9AE}" pid="4" name="CalculationRule">
    <vt:i4>0</vt:i4>
  </property>
</Properties>
</file>